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'Sheet'!$A$5:$BI$14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<sst xmlns="http://schemas.openxmlformats.org/spreadsheetml/2006/main" uniqueCount="170">
  <si>
    <t/>
  </si>
  <si>
    <t>% зниження</t>
  </si>
  <si>
    <t>+380963683507</t>
  </si>
  <si>
    <t>+380965971559</t>
  </si>
  <si>
    <t>-</t>
  </si>
  <si>
    <t>0 (0)</t>
  </si>
  <si>
    <t>01034165</t>
  </si>
  <si>
    <t>044</t>
  </si>
  <si>
    <t>064</t>
  </si>
  <si>
    <t>09110000-3 Тверде паливо</t>
  </si>
  <si>
    <t>09130000-9 Нафта і дистиляти</t>
  </si>
  <si>
    <t>09210000-4 Мастильні засоби</t>
  </si>
  <si>
    <t>09310000-5 Електрична енергія</t>
  </si>
  <si>
    <t>1 (0)</t>
  </si>
  <si>
    <t>100/60</t>
  </si>
  <si>
    <t>126</t>
  </si>
  <si>
    <t>14430000-4 Випарена сіль і чистий хлорид натрію</t>
  </si>
  <si>
    <t>2 (0)</t>
  </si>
  <si>
    <t>2024</t>
  </si>
  <si>
    <t>2024-03-21</t>
  </si>
  <si>
    <t>2024-03-26</t>
  </si>
  <si>
    <t>2024-04-09</t>
  </si>
  <si>
    <t>2024-04-19</t>
  </si>
  <si>
    <t>2024-04-25</t>
  </si>
  <si>
    <t>2024-04-30</t>
  </si>
  <si>
    <t>2024-05-09</t>
  </si>
  <si>
    <t>2024-05-19</t>
  </si>
  <si>
    <t>2024-06-06</t>
  </si>
  <si>
    <t>2024-06-11</t>
  </si>
  <si>
    <t>2024-06-23</t>
  </si>
  <si>
    <t>2024-07-03</t>
  </si>
  <si>
    <t>2024-07-05</t>
  </si>
  <si>
    <t>2024-07-15</t>
  </si>
  <si>
    <t>2024-08-28</t>
  </si>
  <si>
    <t>2024-08-29</t>
  </si>
  <si>
    <t>2024-09-02</t>
  </si>
  <si>
    <t>2024-09-03</t>
  </si>
  <si>
    <t>2024-09-04</t>
  </si>
  <si>
    <t>2024-09-09</t>
  </si>
  <si>
    <t>2024-09-11</t>
  </si>
  <si>
    <t>2024-09-12</t>
  </si>
  <si>
    <t>2024-09-17</t>
  </si>
  <si>
    <t>2024-09-19</t>
  </si>
  <si>
    <t>2024-09-21</t>
  </si>
  <si>
    <t>2024-09-22</t>
  </si>
  <si>
    <t>2024-09-26</t>
  </si>
  <si>
    <t>2024-09-29</t>
  </si>
  <si>
    <t>2024-10-06</t>
  </si>
  <si>
    <t>2024-12-16</t>
  </si>
  <si>
    <t>2024-12-21</t>
  </si>
  <si>
    <t>3 (0)</t>
  </si>
  <si>
    <t>300000.0 UAH</t>
  </si>
  <si>
    <t>33757245</t>
  </si>
  <si>
    <t>33757245,ТОВ "РУТА НОВА - К",Україна</t>
  </si>
  <si>
    <t>34</t>
  </si>
  <si>
    <t>37398817</t>
  </si>
  <si>
    <t>380675760902</t>
  </si>
  <si>
    <t>380676222428</t>
  </si>
  <si>
    <t>380969162278</t>
  </si>
  <si>
    <t>380992490470</t>
  </si>
  <si>
    <t>39376931</t>
  </si>
  <si>
    <t>39376931,ТОВАРИСТВО З ОБМЕЖЕНОЮ ВІДПОВІДАЛЬНІСТЮ "АРІАЛ АЛЬЯНС",Україна</t>
  </si>
  <si>
    <t>41701548</t>
  </si>
  <si>
    <t>41701548,ТОВ "ТОРГІВЕЛЬНА ПАЛИВНА КОМПАНІЯ "ОБЛПАЛИВО",Україна</t>
  </si>
  <si>
    <t>41701548@ukr.net</t>
  </si>
  <si>
    <t>42129888</t>
  </si>
  <si>
    <t>42129888,ТОВАРИСТВО З ОБМЕЖЕНОЮ ВІДПОВІДАЛЬНІСТЮ  МИКОЛАЇВСЬКА ЕЛЕКТРОПОСТАЧАЛЬНА КОМПАНІЯ,Україна</t>
  </si>
  <si>
    <t>42444456,ТОВ "АВТО-КОМФОРТ ПЛЮС",Україна;37398817,Товариство з обмеженою відповідальністю "Компанія ВІП-ОЙЛ",Україна</t>
  </si>
  <si>
    <t>54</t>
  </si>
  <si>
    <t>71250000-5 Архітектурні, інженерні та геодезичні послуги</t>
  </si>
  <si>
    <t>Cіль Екстра (поварена харчова виварочна вакуумна)</t>
  </si>
  <si>
    <t>PAVLO.KUZ@VIP-OIL.COM.UA</t>
  </si>
  <si>
    <t>UAH</t>
  </si>
  <si>
    <t>ostashko_n@elektropostach.mk.ua</t>
  </si>
  <si>
    <t>ostashko_u@elektropostach.mk.ua</t>
  </si>
  <si>
    <t>report-feedback@zakupivli.pro</t>
  </si>
  <si>
    <t>rutakiliya@gmail.com</t>
  </si>
  <si>
    <t>tender@arialalliance.com</t>
  </si>
  <si>
    <t>ЄДРПОУ організатора</t>
  </si>
  <si>
    <t>ЄДРПОУ переможця</t>
  </si>
  <si>
    <t>Ідентифікатор закупівлі</t>
  </si>
  <si>
    <t>Ідентифікатор лота</t>
  </si>
  <si>
    <t>Антон Бринзой</t>
  </si>
  <si>
    <t>Архітектурні, інженерні та геодезичні послуги (послуги з розроблення проектів землеустрою щодо відведення земельних ділянок та проведення технічної інвентаризації об’єктів нерухомого майна):Архітектурні, інженерні та геодезичні послуги (послуги з розроблення проектів землеустрою щодо відведення земельних ділянок та проведення технічної інвентаризації об’єктів нерухомого майна)</t>
  </si>
  <si>
    <t>Бензин А-95 (паливо моторне альтернативне А-95) - по талонам, смарт/скретч-карткам; Дизельне паливо - по талонам, смарт/скретч-карткам</t>
  </si>
  <si>
    <t>Валюта</t>
  </si>
  <si>
    <t>Випарена сіль і чистий хлорид натрію (сіль Екстра (поварена харчова виварочна вакуумна)):Випарена сіль і чистий хлорид натрію (сіль Екстра (поварена харчова виварочна вакуумна))</t>
  </si>
  <si>
    <t>Всього вимог (без рішення)</t>
  </si>
  <si>
    <t>Всього запитань (без відповіді)</t>
  </si>
  <si>
    <t>Всього скарг (без рішення)</t>
  </si>
  <si>
    <t>Всі учасники закупки</t>
  </si>
  <si>
    <t>Вугілля кам’яне марки Г (Г2) (13-100); Брикет паливний вугільний</t>
  </si>
  <si>
    <t>Відкриті торги з особливостями</t>
  </si>
  <si>
    <t>Відсутнє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</si>
  <si>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</si>
  <si>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</si>
  <si>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</si>
  <si>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</si>
  <si>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підписання договору:</t>
  </si>
  <si>
    <t>Дата уточнення до:</t>
  </si>
  <si>
    <t>Дата уточнення з:</t>
  </si>
  <si>
    <t>Договір діє до:</t>
  </si>
  <si>
    <t>Договір діє з:</t>
  </si>
  <si>
    <t>Електрична енергія</t>
  </si>
  <si>
    <t>Електрична енергія (електрична енергія):Електрична енергія (електрична енергія)</t>
  </si>
  <si>
    <t>Електронна пошта переможця тендеру</t>
  </si>
  <si>
    <t>З ПДВ</t>
  </si>
  <si>
    <t>Звіт створено 7 листопада о 08:39 з використанням http://zakupivli.pro</t>
  </si>
  <si>
    <t>КІЛІЙСЬКЕ МІЖРАЙОННЕ УПРАВЛІННЯ ВОДНОГО ГОСПОДАРСТВА</t>
  </si>
  <si>
    <t>КЕП</t>
  </si>
  <si>
    <t>Класифікатор</t>
  </si>
  <si>
    <t>Контактний телефон переможця тендеру</t>
  </si>
  <si>
    <t>Крок зниження</t>
  </si>
  <si>
    <t>Кількість одиниць</t>
  </si>
  <si>
    <t>Кількість учасників аукціону</t>
  </si>
  <si>
    <t xml:space="preserve">Мастильні засоби (олива моторна М-10Г2к; олива моторна М-8В; олива трансформаторна; олива моторна 10W40; моторна олива синтетична з ревіталізантом для чотиритактних двигунів XADO 4T; моторна олива синтетична з ревіталізантом для двотактних двигунів XADO 2T; олива гідравлічна МГЕ-46в; олива трансмісійна ТАД-17м; олива турбінна ТП-30; олива
трансмісійна Нігрол всесезонна) 
:Мастильні засоби (олива моторна М-10Г2к; олива моторна М-8В; олива трансформаторна; олива моторна 10W40; моторна олива синтетична з ревіталізантом для чотиритактних двигунів XADO 4T; моторна олива синтетична з ревіталізантом для двотактних двигунів XADO 2T; олива гідравлічна МГЕ-46в; олива трансмісійна ТАД-17м; олива турбінна ТП-30; олива
трансмісійна Нігрол всесезонна) 
</t>
  </si>
  <si>
    <t>Мої дії</t>
  </si>
  <si>
    <t>Назва потенційного переможця (з найменшою ціною)</t>
  </si>
  <si>
    <t>Нафта і дистиляти (бензин А-95 (паливо моторне альтернативне А-95), дизельне паливо - по талонам, смарт/скретч-карткам):Нафта і дистиляти (бензин А-95 (паливо моторне альтернативне А-95), дизельне паливо - по талонам, смарт/скретч-карткам)</t>
  </si>
  <si>
    <t>Нецінові критерії</t>
  </si>
  <si>
    <t>Номер договору</t>
  </si>
  <si>
    <t>Ні</t>
  </si>
  <si>
    <t>Одиниця виміру</t>
  </si>
  <si>
    <t>Олива моторна М-10Г2к; Олива моторна М-8В; Олива трансформаторна; Олива моторна 10W40; Моторна олива синтетична з ревіталізантом для чотиритактних двигунів XADO 4T; Моторна олива синтетична з ревіталізантом для двотактних двигунів XADO 2T; Олива гідравлічна МГЕ-46в; Олива трансмісійна ТАД-17м; Олива турбінна ТП-30; Олива трансмісійна Нігрол всесезонна</t>
  </si>
  <si>
    <t>Організатор</t>
  </si>
  <si>
    <t>Організатор закупівлі</t>
  </si>
  <si>
    <t>Основний контакт</t>
  </si>
  <si>
    <t>Очікувана вартість закупівлі</t>
  </si>
  <si>
    <t>Очікувана вартість лота</t>
  </si>
  <si>
    <t>Очікувана вартість, одиниця</t>
  </si>
  <si>
    <t>Посилання на редукціон</t>
  </si>
  <si>
    <t>Послуги з розроблення проектів землеустрою щодо відведення земельних ділянок та проведення технічної інвентаризації об’єктів нерухомого майна</t>
  </si>
  <si>
    <t>Предмет закупівлі</t>
  </si>
  <si>
    <t>Прийом пропозицій до:</t>
  </si>
  <si>
    <t>Прийом пропозицій з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</si>
  <si>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</si>
  <si>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</si>
  <si>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</si>
  <si>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Річний план на</t>
  </si>
  <si>
    <t>Список державних закупівель</t>
  </si>
  <si>
    <t>Статус</t>
  </si>
  <si>
    <t>Статус договору</t>
  </si>
  <si>
    <t>Строк поставки до:</t>
  </si>
  <si>
    <t>Строк поставки з:</t>
  </si>
  <si>
    <t>Сума гарантії</t>
  </si>
  <si>
    <t>Сума зниження, грн</t>
  </si>
  <si>
    <t>Сума укладеного договору</t>
  </si>
  <si>
    <t>ТОВ "АВТО-КОМФОРТ ПЛЮС"</t>
  </si>
  <si>
    <t>ТОВ "РУТА НОВА - К"</t>
  </si>
  <si>
    <t>ТОВ "ТОРГІВЕЛЬНА ПАЛИВНА КОМПАНІЯ "ОБЛПАЛИВО"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</si>
  <si>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</si>
  <si>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"АРІАЛ АЛЬЯНС"</t>
  </si>
  <si>
    <t>Так</t>
  </si>
  <si>
    <t>Тверде паливо (вугілля кам’яне марки Г (Г2) (13-100); брикет паливний вугільний):Тверде паливо (вугілля кам’яне марки Г (Г2) (13-100); брикет паливний вугільний)</t>
  </si>
  <si>
    <t>Тип процедури</t>
  </si>
  <si>
    <t>Товариство з обмеженою відповідальністю "Компанія ВІП-ОЙЛ"</t>
  </si>
  <si>
    <t>Узагальнена назва закупівлі</t>
  </si>
  <si>
    <t>Укладання договору до (кінцева дата для укладання договору):</t>
  </si>
  <si>
    <t>Укладання договору з (початкова дата для укладання договору):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</si>
  <si>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</si>
  <si>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</si>
  <si>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аукціон не проводився</t>
  </si>
  <si>
    <t>завершений</t>
  </si>
  <si>
    <t>закупівля не відбулась</t>
  </si>
  <si>
    <t>кіловат-година</t>
  </si>
  <si>
    <t>кілька позицій</t>
  </si>
  <si>
    <t>послуга</t>
  </si>
  <si>
    <t>підписано</t>
  </si>
  <si>
    <t>тонна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</si>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</sst>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0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167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5813327" TargetMode="External"/>
  <ns0:Relationship Id="rId3" Type="http://schemas.openxmlformats.org/officeDocument/2006/relationships/hyperlink" Target="https://my.zakupivli.pro/remote/dispatcher/state_purchase_lot_view/1498775" TargetMode="External"/>
  <ns0:Relationship Id="rId4" Type="http://schemas.openxmlformats.org/officeDocument/2006/relationships/hyperlink" Target="https://my.zakupivli.pro/remote/dispatcher/state_purchase_view/53284473" TargetMode="External"/>
  <ns0:Relationship Id="rId5" Type="http://schemas.openxmlformats.org/officeDocument/2006/relationships/hyperlink" Target="https://my.zakupivli.pro/remote/dispatcher/state_purchase_lot_view/1389118" TargetMode="External"/>
  <ns0:Relationship Id="rId6" Type="http://schemas.openxmlformats.org/officeDocument/2006/relationships/hyperlink" Target="https://my.zakupivli.pro/remote/dispatcher/state_purchase_view/53097128" TargetMode="External"/>
  <ns0:Relationship Id="rId7" Type="http://schemas.openxmlformats.org/officeDocument/2006/relationships/hyperlink" Target="https://my.zakupivli.pro/remote/dispatcher/state_purchase_lot_view/1380475" TargetMode="External"/>
  <ns0:Relationship Id="rId8" Type="http://schemas.openxmlformats.org/officeDocument/2006/relationships/hyperlink" Target="https://my.zakupivli.pro/remote/dispatcher/state_purchase_view/52987069" TargetMode="External"/>
  <ns0:Relationship Id="rId9" Type="http://schemas.openxmlformats.org/officeDocument/2006/relationships/hyperlink" Target="https://my.zakupivli.pro/remote/dispatcher/state_purchase_lot_view/1375353" TargetMode="External"/>
  <ns0:Relationship Id="rId10" Type="http://schemas.openxmlformats.org/officeDocument/2006/relationships/hyperlink" Target="https://my.zakupivli.pro/remote/dispatcher/state_purchase_view/52959852" TargetMode="External"/>
  <ns0:Relationship Id="rId11" Type="http://schemas.openxmlformats.org/officeDocument/2006/relationships/hyperlink" Target="https://my.zakupivli.pro/remote/dispatcher/state_purchase_lot_view/1374055" TargetMode="External"/>
  <ns0:Relationship Id="rId12" Type="http://schemas.openxmlformats.org/officeDocument/2006/relationships/hyperlink" Target="https://my.zakupivli.pro/remote/dispatcher/state_purchase_view/52023839" TargetMode="External"/>
  <ns0:Relationship Id="rId13" Type="http://schemas.openxmlformats.org/officeDocument/2006/relationships/hyperlink" Target="https://my.zakupivli.pro/remote/dispatcher/state_purchase_lot_view/1330203" TargetMode="External"/>
  <ns0:Relationship Id="rId14" Type="http://schemas.openxmlformats.org/officeDocument/2006/relationships/hyperlink" Target="https://my.zakupivli.pro/remote/dispatcher/state_purchase_view/51477361" TargetMode="External"/>
  <ns0:Relationship Id="rId15" Type="http://schemas.openxmlformats.org/officeDocument/2006/relationships/hyperlink" Target="https://my.zakupivli.pro/remote/dispatcher/state_purchase_lot_view/1304642" TargetMode="External"/>
  <ns0:Relationship Id="rId16" Type="http://schemas.openxmlformats.org/officeDocument/2006/relationships/hyperlink" Target="https://my.zakupivli.pro/remote/dispatcher/state_purchase_view/50668548" TargetMode="External"/>
  <ns0:Relationship Id="rId17" Type="http://schemas.openxmlformats.org/officeDocument/2006/relationships/hyperlink" Target="https://my.zakupivli.pro/remote/dispatcher/state_purchase_lot_view/1268695" TargetMode="External"/>
  <ns0:Relationship Id="rId18" Type="http://schemas.openxmlformats.org/officeDocument/2006/relationships/hyperlink" Target="https://my.zakupivli.pro/remote/dispatcher/state_purchase_view/49953169" TargetMode="External"/>
  <ns0:Relationship Id="rId19" Type="http://schemas.openxmlformats.org/officeDocument/2006/relationships/hyperlink" Target="https://my.zakupivli.pro/remote/dispatcher/state_purchase_lot_view/1238275" TargetMode="External"/>
  <ns0:Relationship Id="rId20" Type="http://schemas.openxmlformats.org/officeDocument/2006/relationships/hyperlink" Target="https://auctions.prozorro.gov.ua/tenders/049c2e897359428d9e778365f6b79cc7_54cbff3a003f4925bd0e43e4abcf7d93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I15"/>
  <sheetViews>
    <sheetView workbookViewId="0">
      <pane ySplit="5" topLeftCell="A6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25" min="3" max="3"/>
    <col width="35" min="4" max="4"/>
    <col width="35" min="5" max="5"/>
    <col width="20" min="6" max="6"/>
    <col width="35" min="7" max="7"/>
    <col width="30" min="8" max="8"/>
    <col width="5" min="9" max="9"/>
    <col width="30" min="10" max="10"/>
    <col width="15" min="11" max="11"/>
    <col width="20" min="12" max="12"/>
    <col width="20" min="13" max="13"/>
    <col width="5" min="14" max="14"/>
    <col width="5" min="15" max="15"/>
    <col width="5" min="16" max="16"/>
    <col width="10" min="17" max="17"/>
    <col width="10" min="18" max="18"/>
    <col width="10" min="19" max="19"/>
    <col width="10" min="20" max="20"/>
    <col width="10" min="21" max="21"/>
    <col width="25" min="22" max="22"/>
    <col width="10" min="23" max="23"/>
    <col width="15" min="24" max="24"/>
    <col width="15" min="25" max="25"/>
    <col width="10" min="26" max="26"/>
    <col width="15" min="27" max="27"/>
    <col width="15" min="28" max="28"/>
    <col width="15" min="29" max="29"/>
    <col width="10" min="30" max="30"/>
    <col width="15" min="31" max="31"/>
    <col width="20" min="32" max="32"/>
    <col width="20" min="33" max="33"/>
    <col width="15" min="34" max="34"/>
    <col width="15" min="35" max="35"/>
    <col width="20" min="36" max="36"/>
    <col width="15" min="37" max="37"/>
    <col width="10" min="38" max="38"/>
    <col width="20" min="39" max="39"/>
    <col width="15" min="40" max="40"/>
    <col width="20" min="41" max="41"/>
    <col width="10" min="42" max="42"/>
    <col width="15" min="43" max="43"/>
    <col width="10" min="44" max="44"/>
    <col width="10" min="45" max="45"/>
    <col width="15" min="46" max="46"/>
    <col width="10" min="47" max="47"/>
    <col width="10" min="48" max="48"/>
    <col width="20" min="49" max="49"/>
    <col width="15" min="50" max="50"/>
    <col width="15" min="51" max="51"/>
    <col width="15" min="52" max="52"/>
    <col width="10" min="53" max="53"/>
    <col width="10" min="54" max="54"/>
    <col width="20" min="55" max="55"/>
    <col width="20" min="56" max="56"/>
    <col width="15" min="57" max="57"/>
    <col width="10" min="58" max="58"/>
    <col width="20" min="59" max="59"/>
    <col width="20" min="60" max="60"/>
    <col width="50" min="61" max="61"/>
  </cols>
  <sheetData>
    <row r="1" spans="1:61">
      <c r="A1" t="s" s="1">
        <v>160</v>
      </c>
    </row>
    <row r="2" spans="1:61">
      <c r="A2" t="s" s="2">
        <v>75</v>
      </c>
    </row>
    <row r="4" spans="1:61">
      <c r="A4" t="s" s="1">
        <v>139</v>
      </c>
    </row>
    <row r="5" spans="1:61">
      <c r="A5" t="s" s="3">
        <v>169</v>
      </c>
      <c r="B5" t="s" s="3">
        <v>80</v>
      </c>
      <c r="C5" t="s" s="3">
        <v>81</v>
      </c>
      <c r="D5" t="s" s="3">
        <v>156</v>
      </c>
      <c r="E5" t="s" s="3">
        <v>132</v>
      </c>
      <c r="F5" t="s" s="3">
        <v>138</v>
      </c>
      <c r="G5" t="s" s="3">
        <v>110</v>
      </c>
      <c r="H5" t="s" s="3">
        <v>154</v>
      </c>
      <c r="I5" t="s" s="3">
        <v>109</v>
      </c>
      <c r="J5" t="s" s="3">
        <v>124</v>
      </c>
      <c r="K5" t="s" s="3">
        <v>78</v>
      </c>
      <c r="L5" t="s" s="3">
        <v>125</v>
      </c>
      <c r="M5" t="s" s="3">
        <v>126</v>
      </c>
      <c r="N5" t="s" s="3">
        <v>88</v>
      </c>
      <c r="O5" t="s" s="3">
        <v>89</v>
      </c>
      <c r="P5" t="s" s="3">
        <v>87</v>
      </c>
      <c r="Q5" t="s" s="3">
        <v>96</v>
      </c>
      <c r="R5" t="s" s="3">
        <v>100</v>
      </c>
      <c r="S5" t="s" s="3">
        <v>99</v>
      </c>
      <c r="T5" t="s" s="3">
        <v>134</v>
      </c>
      <c r="U5" t="s" s="3">
        <v>133</v>
      </c>
      <c r="V5" t="s" s="3">
        <v>94</v>
      </c>
      <c r="W5" t="s" s="3">
        <v>114</v>
      </c>
      <c r="X5" t="s" s="3">
        <v>127</v>
      </c>
      <c r="Y5" t="s" s="3">
        <v>128</v>
      </c>
      <c r="Z5" t="s" s="3">
        <v>113</v>
      </c>
      <c r="AA5" t="s" s="3">
        <v>129</v>
      </c>
      <c r="AB5" t="s" s="3">
        <v>122</v>
      </c>
      <c r="AC5" t="s" s="3">
        <v>112</v>
      </c>
      <c r="AD5" t="s" s="3">
        <v>85</v>
      </c>
      <c r="AE5" t="s" s="3">
        <v>106</v>
      </c>
      <c r="AF5" t="s" s="3">
        <v>144</v>
      </c>
      <c r="AG5" t="s" s="3">
        <v>119</v>
      </c>
      <c r="AH5" t="s" s="3">
        <v>136</v>
      </c>
      <c r="AI5" t="s" s="3">
        <v>137</v>
      </c>
      <c r="AJ5" t="s" s="3">
        <v>117</v>
      </c>
      <c r="AK5" t="s" s="3">
        <v>145</v>
      </c>
      <c r="AL5" t="s" s="3">
        <v>1</v>
      </c>
      <c r="AM5" t="s" s="3">
        <v>159</v>
      </c>
      <c r="AN5" t="s" s="3">
        <v>79</v>
      </c>
      <c r="AO5" t="s" s="3">
        <v>105</v>
      </c>
      <c r="AP5" t="s" s="3">
        <v>111</v>
      </c>
      <c r="AQ5" t="s" s="3">
        <v>145</v>
      </c>
      <c r="AR5" t="s" s="3">
        <v>1</v>
      </c>
      <c r="AS5" t="s" s="3">
        <v>130</v>
      </c>
      <c r="AT5" t="s" s="3">
        <v>97</v>
      </c>
      <c r="AU5" t="s" s="3">
        <v>158</v>
      </c>
      <c r="AV5" t="s" s="3">
        <v>157</v>
      </c>
      <c r="AW5" t="s" s="3">
        <v>140</v>
      </c>
      <c r="AX5" t="s" s="3">
        <v>95</v>
      </c>
      <c r="AY5" t="s" s="3">
        <v>120</v>
      </c>
      <c r="AZ5" t="s" s="3">
        <v>146</v>
      </c>
      <c r="BA5" t="s" s="3">
        <v>143</v>
      </c>
      <c r="BB5" t="s" s="3">
        <v>142</v>
      </c>
      <c r="BC5" t="s" s="3">
        <v>98</v>
      </c>
      <c r="BD5" t="s" s="3">
        <v>102</v>
      </c>
      <c r="BE5" t="s" s="3">
        <v>101</v>
      </c>
      <c r="BF5" t="s" s="3">
        <v>141</v>
      </c>
      <c r="BG5" t="s" s="3">
        <v>135</v>
      </c>
      <c r="BH5" t="s" s="3">
        <v>116</v>
      </c>
      <c r="BI5" t="s" s="3">
        <v>90</v>
      </c>
    </row>
    <row r="6" spans="1:61">
      <c r="A6" t="n" s="4">
        <v>1</v>
      </c>
      <c r="B6" s="2">
        <f>HYPERLINK("https://my.zakupivli.pro/remote/dispatcher/state_purchase_view/55813327", "UA-2024-12-16-018056-a")</f>
        <v/>
      </c>
      <c r="C6" s="2">
        <f>HYPERLINK("https://my.zakupivli.pro/remote/dispatcher/state_purchase_lot_view/1498775", "UA-2024-12-16-018056-a-L1")</f>
        <v/>
      </c>
      <c r="D6" t="s" s="1">
        <v>118</v>
      </c>
      <c r="E6" t="s" s="1">
        <v>84</v>
      </c>
      <c r="F6" t="s" s="1">
        <v>18</v>
      </c>
      <c r="G6" t="s" s="1">
        <v>10</v>
      </c>
      <c r="H6" t="s" s="1">
        <v>92</v>
      </c>
      <c r="I6" t="s" s="1">
        <v>152</v>
      </c>
      <c r="J6" t="s" s="1">
        <v>108</v>
      </c>
      <c r="K6" t="s" s="1">
        <v>6</v>
      </c>
      <c r="L6" t="s" s="1">
        <v>82</v>
      </c>
      <c r="M6" t="s" s="1">
        <v>82</v>
      </c>
      <c r="N6" t="s" s="1">
        <v>5</v>
      </c>
      <c r="O6" t="s" s="1">
        <v>5</v>
      </c>
      <c r="P6" t="s" s="1">
        <v>5</v>
      </c>
      <c r="Q6" t="n" s="6">
        <v>45642.0</v>
      </c>
      <c r="R6" t="s" s="1">
        <v>48</v>
      </c>
      <c r="S6" t="s" s="1">
        <v>49</v>
      </c>
      <c r="T6" t="n" s="6">
        <v>45642.0</v>
      </c>
      <c r="U6" t="n" s="6">
        <v>45650.0</v>
      </c>
      <c r="V6" t="s" s="1">
        <v>161</v>
      </c>
      <c r="W6" t="n" s="4">
        <v>0</v>
      </c>
      <c r="X6" t="n" s="7">
        <v>535000.0</v>
      </c>
      <c r="Y6" t="n" s="7">
        <v>535000.0</v>
      </c>
      <c r="Z6" t="n" s="1">
        <v>10000.0</v>
      </c>
      <c r="AA6" t="n" s="7">
        <v>53.5</v>
      </c>
      <c r="AB6" t="s" s="1">
        <v>165</v>
      </c>
      <c r="AC6" t="n" s="7">
        <v>2675.0</v>
      </c>
      <c r="AD6" t="s" s="1">
        <v>72</v>
      </c>
      <c r="AE6" t="s" s="1">
        <v>152</v>
      </c>
      <c r="AF6" t="s" s="1">
        <v>93</v>
      </c>
      <c r="AG6" t="s" s="1">
        <v>121</v>
      </c>
      <c r="AH6" t="s" s="1"/>
      <c r="AI6" t="s" s="1"/>
      <c r="AJ6" t="s" s="1"/>
      <c r="AK6" t="s" s="1"/>
      <c r="AL6" t="s" s="1"/>
      <c r="AM6" t="s" s="1"/>
      <c r="AN6" t="s" s="1"/>
      <c r="AO6" t="s" s="1"/>
      <c r="AP6" t="s" s="1"/>
      <c r="AQ6" t="s" s="1"/>
      <c r="AR6" t="s" s="1"/>
      <c r="AS6" t="s" s="2"/>
      <c r="AT6" t="s" s="1"/>
      <c r="AU6" t="s" s="1"/>
      <c r="AV6" t="s" s="1"/>
      <c r="AW6" t="s" s="1">
        <v>163</v>
      </c>
      <c r="AX6" t="n" s="8">
        <v>45650.000088425324</v>
      </c>
      <c r="AY6" t="s" s="1"/>
      <c r="AZ6" t="s" s="1"/>
      <c r="BA6" t="s" s="1"/>
      <c r="BB6" t="n" s="6">
        <v>45657.0</v>
      </c>
      <c r="BC6" t="s" s="1">
        <v>4</v>
      </c>
      <c r="BD6" t="s" s="1">
        <v>4</v>
      </c>
      <c r="BE6" t="s" s="1"/>
      <c r="BF6" t="s" s="1"/>
      <c r="BG6" t="s" s="1"/>
      <c r="BH6" t="s" s="1"/>
      <c r="BI6" t="s" s="1"/>
    </row>
    <row r="7" spans="1:61">
      <c r="A7" t="n" s="4">
        <v>2</v>
      </c>
      <c r="B7" s="2">
        <f>HYPERLINK("https://my.zakupivli.pro/remote/dispatcher/state_purchase_view/53284473", "UA-2024-09-12-011958-a")</f>
        <v/>
      </c>
      <c r="C7" s="2">
        <f>HYPERLINK("https://my.zakupivli.pro/remote/dispatcher/state_purchase_lot_view/1389118", "UA-2024-09-12-011958-a-L1")</f>
        <v/>
      </c>
      <c r="D7" t="s" s="1">
        <v>118</v>
      </c>
      <c r="E7" t="s" s="1">
        <v>84</v>
      </c>
      <c r="F7" t="s" s="1">
        <v>18</v>
      </c>
      <c r="G7" t="s" s="1">
        <v>10</v>
      </c>
      <c r="H7" t="s" s="1">
        <v>92</v>
      </c>
      <c r="I7" t="s" s="1">
        <v>152</v>
      </c>
      <c r="J7" t="s" s="1">
        <v>108</v>
      </c>
      <c r="K7" t="s" s="1">
        <v>6</v>
      </c>
      <c r="L7" t="s" s="1">
        <v>82</v>
      </c>
      <c r="M7" t="s" s="1">
        <v>82</v>
      </c>
      <c r="N7" t="s" s="1">
        <v>5</v>
      </c>
      <c r="O7" t="s" s="1">
        <v>5</v>
      </c>
      <c r="P7" t="s" s="1">
        <v>5</v>
      </c>
      <c r="Q7" t="n" s="6">
        <v>45547.0</v>
      </c>
      <c r="R7" t="s" s="1">
        <v>40</v>
      </c>
      <c r="S7" t="s" s="1">
        <v>41</v>
      </c>
      <c r="T7" t="n" s="6">
        <v>45547.0</v>
      </c>
      <c r="U7" t="n" s="6">
        <v>45555.0</v>
      </c>
      <c r="V7" t="s" s="1">
        <v>161</v>
      </c>
      <c r="W7" t="n" s="4">
        <v>1</v>
      </c>
      <c r="X7" t="n" s="7">
        <v>535000.0</v>
      </c>
      <c r="Y7" t="n" s="7">
        <v>535000.0</v>
      </c>
      <c r="Z7" t="n" s="1">
        <v>10000.0</v>
      </c>
      <c r="AA7" t="n" s="7">
        <v>53.5</v>
      </c>
      <c r="AB7" t="s" s="1">
        <v>165</v>
      </c>
      <c r="AC7" t="n" s="7">
        <v>2675.0</v>
      </c>
      <c r="AD7" t="s" s="1">
        <v>72</v>
      </c>
      <c r="AE7" t="s" s="1">
        <v>152</v>
      </c>
      <c r="AF7" t="s" s="1">
        <v>93</v>
      </c>
      <c r="AG7" t="s" s="1">
        <v>121</v>
      </c>
      <c r="AH7" t="n" s="7">
        <v>512500.0</v>
      </c>
      <c r="AI7" t="n" s="7">
        <v>51.25</v>
      </c>
      <c r="AJ7" t="s" s="1">
        <v>148</v>
      </c>
      <c r="AK7" t="n" s="7">
        <v>22500.0</v>
      </c>
      <c r="AL7" t="n" s="7">
        <v>0.04205607476635514</v>
      </c>
      <c r="AM7" t="s" s="1">
        <v>148</v>
      </c>
      <c r="AN7" t="s" s="1">
        <v>52</v>
      </c>
      <c r="AO7" t="s" s="1">
        <v>76</v>
      </c>
      <c r="AP7" t="s" s="1">
        <v>2</v>
      </c>
      <c r="AQ7" t="n" s="7">
        <v>22500.0</v>
      </c>
      <c r="AR7" t="n" s="7">
        <v>0.04205607476635514</v>
      </c>
      <c r="AS7" t="s" s="2"/>
      <c r="AT7" t="n" s="8">
        <v>45555.60063430714</v>
      </c>
      <c r="AU7" t="s" s="1">
        <v>45</v>
      </c>
      <c r="AV7" t="s" s="1">
        <v>47</v>
      </c>
      <c r="AW7" t="s" s="1">
        <v>162</v>
      </c>
      <c r="AX7" t="n" s="8">
        <v>45561.49002141605</v>
      </c>
      <c r="AY7" t="s" s="1">
        <v>54</v>
      </c>
      <c r="AZ7" t="n" s="7">
        <v>512500.0</v>
      </c>
      <c r="BA7" t="s" s="1"/>
      <c r="BB7" t="n" s="6">
        <v>45657.0</v>
      </c>
      <c r="BC7" t="n" s="6">
        <v>45561.0</v>
      </c>
      <c r="BD7" t="n" s="6">
        <v>45561.0</v>
      </c>
      <c r="BE7" t="n" s="8">
        <v>45657.0</v>
      </c>
      <c r="BF7" t="s" s="1">
        <v>167</v>
      </c>
      <c r="BG7" t="s" s="1"/>
      <c r="BH7" t="s" s="1"/>
      <c r="BI7" t="s" s="1">
        <v>53</v>
      </c>
    </row>
    <row r="8" spans="1:61">
      <c r="A8" t="n" s="4">
        <v>3</v>
      </c>
      <c r="B8" s="2">
        <f>HYPERLINK("https://my.zakupivli.pro/remote/dispatcher/state_purchase_view/53097128", "UA-2024-09-04-011951-a")</f>
        <v/>
      </c>
      <c r="C8" s="2">
        <f>HYPERLINK("https://my.zakupivli.pro/remote/dispatcher/state_purchase_lot_view/1380475", "UA-2024-09-04-011951-a-L1")</f>
        <v/>
      </c>
      <c r="D8" t="s" s="1">
        <v>153</v>
      </c>
      <c r="E8" t="s" s="1">
        <v>91</v>
      </c>
      <c r="F8" t="s" s="1">
        <v>18</v>
      </c>
      <c r="G8" t="s" s="1">
        <v>9</v>
      </c>
      <c r="H8" t="s" s="1">
        <v>92</v>
      </c>
      <c r="I8" t="s" s="1">
        <v>152</v>
      </c>
      <c r="J8" t="s" s="1">
        <v>108</v>
      </c>
      <c r="K8" t="s" s="1">
        <v>6</v>
      </c>
      <c r="L8" t="s" s="1">
        <v>82</v>
      </c>
      <c r="M8" t="s" s="1">
        <v>82</v>
      </c>
      <c r="N8" t="s" s="1">
        <v>5</v>
      </c>
      <c r="O8" t="s" s="1">
        <v>5</v>
      </c>
      <c r="P8" t="s" s="1">
        <v>5</v>
      </c>
      <c r="Q8" t="n" s="6">
        <v>45539.0</v>
      </c>
      <c r="R8" t="s" s="1">
        <v>37</v>
      </c>
      <c r="S8" t="s" s="1">
        <v>38</v>
      </c>
      <c r="T8" t="n" s="6">
        <v>45539.0</v>
      </c>
      <c r="U8" t="n" s="6">
        <v>45547.0</v>
      </c>
      <c r="V8" t="s" s="1">
        <v>161</v>
      </c>
      <c r="W8" t="n" s="4">
        <v>1</v>
      </c>
      <c r="X8" t="n" s="7">
        <v>521650.0</v>
      </c>
      <c r="Y8" t="n" s="7">
        <v>521650.0</v>
      </c>
      <c r="Z8" t="n" s="1">
        <v>39.5</v>
      </c>
      <c r="AA8" t="n" s="7">
        <v>13206.33</v>
      </c>
      <c r="AB8" t="s" s="1">
        <v>165</v>
      </c>
      <c r="AC8" t="n" s="7">
        <v>2608.25</v>
      </c>
      <c r="AD8" t="s" s="1">
        <v>72</v>
      </c>
      <c r="AE8" t="s" s="1">
        <v>152</v>
      </c>
      <c r="AF8" t="s" s="1">
        <v>93</v>
      </c>
      <c r="AG8" t="s" s="1">
        <v>121</v>
      </c>
      <c r="AH8" t="n" s="7">
        <v>521418.0</v>
      </c>
      <c r="AI8" t="n" s="7">
        <v>13369.692307692309</v>
      </c>
      <c r="AJ8" t="s" s="1">
        <v>149</v>
      </c>
      <c r="AK8" t="n" s="7">
        <v>232.0</v>
      </c>
      <c r="AL8" t="n" s="7">
        <v>0.00044474264353493723</v>
      </c>
      <c r="AM8" t="s" s="1">
        <v>149</v>
      </c>
      <c r="AN8" t="s" s="1">
        <v>62</v>
      </c>
      <c r="AO8" t="s" s="1">
        <v>64</v>
      </c>
      <c r="AP8" t="s" s="1">
        <v>3</v>
      </c>
      <c r="AQ8" t="n" s="7">
        <v>232.0</v>
      </c>
      <c r="AR8" t="n" s="7">
        <v>0.00044474264353493723</v>
      </c>
      <c r="AS8" t="s" s="2"/>
      <c r="AT8" t="n" s="8">
        <v>45548.653221894754</v>
      </c>
      <c r="AU8" t="s" s="1">
        <v>42</v>
      </c>
      <c r="AV8" t="s" s="1">
        <v>46</v>
      </c>
      <c r="AW8" t="s" s="1">
        <v>162</v>
      </c>
      <c r="AX8" t="n" s="8">
        <v>45554.65377702963</v>
      </c>
      <c r="AY8" t="s" s="1">
        <v>68</v>
      </c>
      <c r="AZ8" t="n" s="7">
        <v>521418.0</v>
      </c>
      <c r="BA8" t="s" s="1"/>
      <c r="BB8" t="n" s="6">
        <v>45596.0</v>
      </c>
      <c r="BC8" t="n" s="6">
        <v>45554.0</v>
      </c>
      <c r="BD8" t="n" s="6">
        <v>45554.0</v>
      </c>
      <c r="BE8" t="n" s="8">
        <v>45657.0</v>
      </c>
      <c r="BF8" t="s" s="1">
        <v>167</v>
      </c>
      <c r="BG8" t="s" s="1"/>
      <c r="BH8" t="s" s="1"/>
      <c r="BI8" t="s" s="1">
        <v>63</v>
      </c>
    </row>
    <row r="9" spans="1:61">
      <c r="A9" t="n" s="4">
        <v>4</v>
      </c>
      <c r="B9" s="2">
        <f>HYPERLINK("https://my.zakupivli.pro/remote/dispatcher/state_purchase_view/52987069", "UA-2024-08-29-006610-a")</f>
        <v/>
      </c>
      <c r="C9" s="2">
        <f>HYPERLINK("https://my.zakupivli.pro/remote/dispatcher/state_purchase_lot_view/1375353", "UA-2024-08-29-006610-a-L1")</f>
        <v/>
      </c>
      <c r="D9" t="s" s="1">
        <v>104</v>
      </c>
      <c r="E9" t="s" s="1">
        <v>103</v>
      </c>
      <c r="F9" t="s" s="1">
        <v>18</v>
      </c>
      <c r="G9" t="s" s="1">
        <v>12</v>
      </c>
      <c r="H9" t="s" s="1">
        <v>92</v>
      </c>
      <c r="I9" t="s" s="1">
        <v>152</v>
      </c>
      <c r="J9" t="s" s="1">
        <v>108</v>
      </c>
      <c r="K9" t="s" s="1">
        <v>6</v>
      </c>
      <c r="L9" t="s" s="1">
        <v>82</v>
      </c>
      <c r="M9" t="s" s="1">
        <v>82</v>
      </c>
      <c r="N9" t="s" s="1">
        <v>17</v>
      </c>
      <c r="O9" t="s" s="1">
        <v>5</v>
      </c>
      <c r="P9" t="s" s="1">
        <v>5</v>
      </c>
      <c r="Q9" t="n" s="6">
        <v>45533.0</v>
      </c>
      <c r="R9" t="s" s="1">
        <v>34</v>
      </c>
      <c r="S9" t="s" s="1">
        <v>36</v>
      </c>
      <c r="T9" t="n" s="6">
        <v>45533.0</v>
      </c>
      <c r="U9" t="n" s="6">
        <v>45541.0</v>
      </c>
      <c r="V9" t="s" s="1">
        <v>161</v>
      </c>
      <c r="W9" t="n" s="4">
        <v>1</v>
      </c>
      <c r="X9" t="n" s="7">
        <v>11230000.0</v>
      </c>
      <c r="Y9" t="n" s="7">
        <v>11230000.0</v>
      </c>
      <c r="Z9" t="n" s="1">
        <v>1477632.0</v>
      </c>
      <c r="AA9" t="n" s="7">
        <v>7.6</v>
      </c>
      <c r="AB9" t="s" s="1">
        <v>164</v>
      </c>
      <c r="AC9" t="n" s="7">
        <v>56150.0</v>
      </c>
      <c r="AD9" t="s" s="1">
        <v>72</v>
      </c>
      <c r="AE9" t="s" s="1">
        <v>152</v>
      </c>
      <c r="AF9" t="s" s="1">
        <v>51</v>
      </c>
      <c r="AG9" t="s" s="1">
        <v>121</v>
      </c>
      <c r="AH9" t="n" s="7">
        <v>11216929.0</v>
      </c>
      <c r="AI9" t="n" s="7">
        <v>7.591151924159736</v>
      </c>
      <c r="AJ9" t="s" s="1">
        <v>150</v>
      </c>
      <c r="AK9" t="n" s="7">
        <v>13071.0</v>
      </c>
      <c r="AL9" t="n" s="7">
        <v>0.0011639358860195904</v>
      </c>
      <c r="AM9" t="s" s="1">
        <v>150</v>
      </c>
      <c r="AN9" t="s" s="1">
        <v>65</v>
      </c>
      <c r="AO9" t="s" s="1">
        <v>73</v>
      </c>
      <c r="AP9" t="s" s="1">
        <v>58</v>
      </c>
      <c r="AQ9" t="n" s="7">
        <v>13071.0</v>
      </c>
      <c r="AR9" t="n" s="7">
        <v>0.0011639358860195904</v>
      </c>
      <c r="AS9" t="s" s="2"/>
      <c r="AT9" t="n" s="8">
        <v>45541.57837376347</v>
      </c>
      <c r="AU9" t="s" s="1">
        <v>40</v>
      </c>
      <c r="AV9" t="s" s="1">
        <v>44</v>
      </c>
      <c r="AW9" t="s" s="1">
        <v>162</v>
      </c>
      <c r="AX9" t="n" s="8">
        <v>45547.63841040261</v>
      </c>
      <c r="AY9" t="s" s="1">
        <v>14</v>
      </c>
      <c r="AZ9" t="n" s="7">
        <v>11216929.0</v>
      </c>
      <c r="BA9" t="s" s="1"/>
      <c r="BB9" t="n" s="6">
        <v>45657.0</v>
      </c>
      <c r="BC9" t="n" s="6">
        <v>45547.0</v>
      </c>
      <c r="BD9" t="n" s="6">
        <v>45547.0</v>
      </c>
      <c r="BE9" t="n" s="8">
        <v>45747.0</v>
      </c>
      <c r="BF9" t="s" s="1">
        <v>167</v>
      </c>
      <c r="BG9" t="s" s="1"/>
      <c r="BH9" t="s" s="1"/>
      <c r="BI9" t="s" s="1">
        <v>66</v>
      </c>
    </row>
    <row r="10" spans="1:61">
      <c r="A10" t="n" s="4">
        <v>5</v>
      </c>
      <c r="B10" s="2">
        <f>HYPERLINK("https://my.zakupivli.pro/remote/dispatcher/state_purchase_view/52959852", "UA-2024-08-28-005724-a")</f>
        <v/>
      </c>
      <c r="C10" s="2">
        <f>HYPERLINK("https://my.zakupivli.pro/remote/dispatcher/state_purchase_lot_view/1374055", "UA-2024-08-28-005724-a-L1")</f>
        <v/>
      </c>
      <c r="D10" t="s" s="1">
        <v>86</v>
      </c>
      <c r="E10" t="s" s="1">
        <v>70</v>
      </c>
      <c r="F10" t="s" s="1">
        <v>18</v>
      </c>
      <c r="G10" t="s" s="1">
        <v>16</v>
      </c>
      <c r="H10" t="s" s="1">
        <v>92</v>
      </c>
      <c r="I10" t="s" s="1">
        <v>152</v>
      </c>
      <c r="J10" t="s" s="1">
        <v>108</v>
      </c>
      <c r="K10" t="s" s="1">
        <v>6</v>
      </c>
      <c r="L10" t="s" s="1">
        <v>82</v>
      </c>
      <c r="M10" t="s" s="1">
        <v>82</v>
      </c>
      <c r="N10" t="s" s="1">
        <v>5</v>
      </c>
      <c r="O10" t="s" s="1">
        <v>5</v>
      </c>
      <c r="P10" t="s" s="1">
        <v>5</v>
      </c>
      <c r="Q10" t="n" s="6">
        <v>45532.0</v>
      </c>
      <c r="R10" t="s" s="1">
        <v>33</v>
      </c>
      <c r="S10" t="s" s="1">
        <v>35</v>
      </c>
      <c r="T10" t="n" s="6">
        <v>45532.0</v>
      </c>
      <c r="U10" t="n" s="6">
        <v>45540.0</v>
      </c>
      <c r="V10" t="s" s="1">
        <v>161</v>
      </c>
      <c r="W10" t="n" s="4">
        <v>1</v>
      </c>
      <c r="X10" t="n" s="7">
        <v>100000.0</v>
      </c>
      <c r="Y10" t="n" s="7">
        <v>100000.0</v>
      </c>
      <c r="Z10" t="n" s="1">
        <v>5.0</v>
      </c>
      <c r="AA10" t="n" s="7">
        <v>20000.0</v>
      </c>
      <c r="AB10" t="s" s="1">
        <v>168</v>
      </c>
      <c r="AC10" t="n" s="7">
        <v>500.0</v>
      </c>
      <c r="AD10" t="s" s="1">
        <v>72</v>
      </c>
      <c r="AE10" t="s" s="1">
        <v>152</v>
      </c>
      <c r="AF10" t="s" s="1">
        <v>93</v>
      </c>
      <c r="AG10" t="s" s="1">
        <v>121</v>
      </c>
      <c r="AH10" t="n" s="7">
        <v>60326.7</v>
      </c>
      <c r="AI10" t="n" s="7">
        <v>12065.34</v>
      </c>
      <c r="AJ10" t="s" s="1">
        <v>151</v>
      </c>
      <c r="AK10" t="n" s="7">
        <v>39673.3</v>
      </c>
      <c r="AL10" t="n" s="7">
        <v>0.396733</v>
      </c>
      <c r="AM10" t="s" s="1">
        <v>151</v>
      </c>
      <c r="AN10" t="s" s="1">
        <v>60</v>
      </c>
      <c r="AO10" t="s" s="1">
        <v>77</v>
      </c>
      <c r="AP10" t="s" s="1">
        <v>56</v>
      </c>
      <c r="AQ10" t="n" s="7">
        <v>39673.3</v>
      </c>
      <c r="AR10" t="n" s="7">
        <v>0.396733</v>
      </c>
      <c r="AS10" t="s" s="2"/>
      <c r="AT10" t="n" s="8">
        <v>45540.59615667721</v>
      </c>
      <c r="AU10" t="s" s="1">
        <v>39</v>
      </c>
      <c r="AV10" t="s" s="1">
        <v>43</v>
      </c>
      <c r="AW10" t="s" s="1">
        <v>162</v>
      </c>
      <c r="AX10" t="n" s="8">
        <v>45551.43704320368</v>
      </c>
      <c r="AY10" t="s" s="1">
        <v>15</v>
      </c>
      <c r="AZ10" t="n" s="7">
        <v>60326.7</v>
      </c>
      <c r="BA10" t="s" s="1"/>
      <c r="BB10" t="n" s="6">
        <v>45562.0</v>
      </c>
      <c r="BC10" t="n" s="6">
        <v>45551.0</v>
      </c>
      <c r="BD10" t="n" s="6">
        <v>45551.0</v>
      </c>
      <c r="BE10" t="n" s="8">
        <v>45657.0</v>
      </c>
      <c r="BF10" t="s" s="1">
        <v>167</v>
      </c>
      <c r="BG10" t="s" s="1"/>
      <c r="BH10" t="s" s="1"/>
      <c r="BI10" t="s" s="1">
        <v>61</v>
      </c>
    </row>
    <row r="11" spans="1:61">
      <c r="A11" t="n" s="4">
        <v>6</v>
      </c>
      <c r="B11" s="2">
        <f>HYPERLINK("https://my.zakupivli.pro/remote/dispatcher/state_purchase_view/52023839", "UA-2024-07-05-008916-a")</f>
        <v/>
      </c>
      <c r="C11" s="2">
        <f>HYPERLINK("https://my.zakupivli.pro/remote/dispatcher/state_purchase_lot_view/1330203", "UA-2024-07-05-008916-a-L1")</f>
        <v/>
      </c>
      <c r="D11" t="s" s="1">
        <v>83</v>
      </c>
      <c r="E11" t="s" s="1">
        <v>131</v>
      </c>
      <c r="F11" t="s" s="1">
        <v>18</v>
      </c>
      <c r="G11" t="s" s="1">
        <v>69</v>
      </c>
      <c r="H11" t="s" s="1">
        <v>92</v>
      </c>
      <c r="I11" t="s" s="1">
        <v>152</v>
      </c>
      <c r="J11" t="s" s="1">
        <v>108</v>
      </c>
      <c r="K11" t="s" s="1">
        <v>6</v>
      </c>
      <c r="L11" t="s" s="1">
        <v>82</v>
      </c>
      <c r="M11" t="s" s="1">
        <v>82</v>
      </c>
      <c r="N11" t="s" s="1">
        <v>5</v>
      </c>
      <c r="O11" t="s" s="1">
        <v>5</v>
      </c>
      <c r="P11" t="s" s="1">
        <v>5</v>
      </c>
      <c r="Q11" t="n" s="6">
        <v>45478.0</v>
      </c>
      <c r="R11" t="s" s="1">
        <v>31</v>
      </c>
      <c r="S11" t="s" s="1">
        <v>32</v>
      </c>
      <c r="T11" t="n" s="6">
        <v>45478.0</v>
      </c>
      <c r="U11" t="n" s="6">
        <v>45491.0</v>
      </c>
      <c r="V11" t="s" s="1">
        <v>161</v>
      </c>
      <c r="W11" t="n" s="4">
        <v>0</v>
      </c>
      <c r="X11" t="n" s="7">
        <v>200000.0</v>
      </c>
      <c r="Y11" t="n" s="7">
        <v>200000.0</v>
      </c>
      <c r="Z11" t="n" s="1">
        <v>1.0</v>
      </c>
      <c r="AA11" t="n" s="7">
        <v>200000.0</v>
      </c>
      <c r="AB11" t="s" s="1">
        <v>166</v>
      </c>
      <c r="AC11" t="n" s="7">
        <v>1000.0</v>
      </c>
      <c r="AD11" t="s" s="1">
        <v>72</v>
      </c>
      <c r="AE11" t="s" s="1">
        <v>152</v>
      </c>
      <c r="AF11" t="s" s="1">
        <v>93</v>
      </c>
      <c r="AG11" t="s" s="1">
        <v>121</v>
      </c>
      <c r="AH11" t="s" s="1"/>
      <c r="AI11" t="s" s="1"/>
      <c r="AJ11" t="s" s="1"/>
      <c r="AK11" t="s" s="1"/>
      <c r="AL11" t="s" s="1"/>
      <c r="AM11" t="s" s="1"/>
      <c r="AN11" t="s" s="1"/>
      <c r="AO11" t="s" s="1"/>
      <c r="AP11" t="s" s="1"/>
      <c r="AQ11" t="s" s="1"/>
      <c r="AR11" t="s" s="1"/>
      <c r="AS11" t="s" s="2"/>
      <c r="AT11" t="s" s="1"/>
      <c r="AU11" t="s" s="1"/>
      <c r="AV11" t="s" s="1"/>
      <c r="AW11" t="s" s="1">
        <v>163</v>
      </c>
      <c r="AX11" t="n" s="8">
        <v>45491.00003837606</v>
      </c>
      <c r="AY11" t="s" s="1"/>
      <c r="AZ11" t="s" s="1"/>
      <c r="BA11" t="s" s="1"/>
      <c r="BB11" t="n" s="6">
        <v>45638.0</v>
      </c>
      <c r="BC11" t="s" s="1">
        <v>4</v>
      </c>
      <c r="BD11" t="s" s="1">
        <v>4</v>
      </c>
      <c r="BE11" t="s" s="1"/>
      <c r="BF11" t="s" s="1"/>
      <c r="BG11" t="s" s="1"/>
      <c r="BH11" t="s" s="1"/>
      <c r="BI11" t="s" s="1"/>
    </row>
    <row r="12" spans="1:61">
      <c r="A12" t="n" s="4">
        <v>7</v>
      </c>
      <c r="B12" s="2">
        <f>HYPERLINK("https://my.zakupivli.pro/remote/dispatcher/state_purchase_view/51477361", "UA-2024-06-06-011686-a")</f>
        <v/>
      </c>
      <c r="C12" s="2">
        <f>HYPERLINK("https://my.zakupivli.pro/remote/dispatcher/state_purchase_lot_view/1304642", "UA-2024-06-06-011686-a-L1")</f>
        <v/>
      </c>
      <c r="D12" t="s" s="1">
        <v>104</v>
      </c>
      <c r="E12" t="s" s="1">
        <v>103</v>
      </c>
      <c r="F12" t="s" s="1">
        <v>18</v>
      </c>
      <c r="G12" t="s" s="1">
        <v>12</v>
      </c>
      <c r="H12" t="s" s="1">
        <v>92</v>
      </c>
      <c r="I12" t="s" s="1">
        <v>152</v>
      </c>
      <c r="J12" t="s" s="1">
        <v>108</v>
      </c>
      <c r="K12" t="s" s="1">
        <v>6</v>
      </c>
      <c r="L12" t="s" s="1">
        <v>82</v>
      </c>
      <c r="M12" t="s" s="1">
        <v>82</v>
      </c>
      <c r="N12" t="s" s="1">
        <v>50</v>
      </c>
      <c r="O12" t="s" s="1">
        <v>5</v>
      </c>
      <c r="P12" t="s" s="1">
        <v>5</v>
      </c>
      <c r="Q12" t="n" s="6">
        <v>45449.0</v>
      </c>
      <c r="R12" t="s" s="1">
        <v>27</v>
      </c>
      <c r="S12" t="s" s="1">
        <v>28</v>
      </c>
      <c r="T12" t="n" s="6">
        <v>45449.0</v>
      </c>
      <c r="U12" t="n" s="6">
        <v>45457.0</v>
      </c>
      <c r="V12" t="s" s="1">
        <v>161</v>
      </c>
      <c r="W12" t="n" s="4">
        <v>1</v>
      </c>
      <c r="X12" t="n" s="7">
        <v>6120000.0</v>
      </c>
      <c r="Y12" t="n" s="7">
        <v>6120000.0</v>
      </c>
      <c r="Z12" t="n" s="1">
        <v>987090.0</v>
      </c>
      <c r="AA12" t="n" s="7">
        <v>6.2</v>
      </c>
      <c r="AB12" t="s" s="1">
        <v>164</v>
      </c>
      <c r="AC12" t="n" s="7">
        <v>30600.0</v>
      </c>
      <c r="AD12" t="s" s="1">
        <v>72</v>
      </c>
      <c r="AE12" t="s" s="1">
        <v>152</v>
      </c>
      <c r="AF12" t="s" s="1">
        <v>51</v>
      </c>
      <c r="AG12" t="s" s="1">
        <v>121</v>
      </c>
      <c r="AH12" t="n" s="7">
        <v>5944536.31</v>
      </c>
      <c r="AI12" t="n" s="7">
        <v>6.022283996393439</v>
      </c>
      <c r="AJ12" t="s" s="1">
        <v>150</v>
      </c>
      <c r="AK12" t="n" s="7">
        <v>175463.6900000004</v>
      </c>
      <c r="AL12" t="n" s="7">
        <v>0.028670537581699414</v>
      </c>
      <c r="AM12" t="s" s="1">
        <v>150</v>
      </c>
      <c r="AN12" t="s" s="1">
        <v>65</v>
      </c>
      <c r="AO12" t="s" s="1">
        <v>74</v>
      </c>
      <c r="AP12" t="s" s="1">
        <v>59</v>
      </c>
      <c r="AQ12" t="n" s="7">
        <v>175463.6900000004</v>
      </c>
      <c r="AR12" t="n" s="7">
        <v>0.028670537581699414</v>
      </c>
      <c r="AS12" t="s" s="2"/>
      <c r="AT12" t="n" s="8">
        <v>45460.693138281276</v>
      </c>
      <c r="AU12" t="s" s="1">
        <v>29</v>
      </c>
      <c r="AV12" t="s" s="1">
        <v>30</v>
      </c>
      <c r="AW12" t="s" s="1">
        <v>162</v>
      </c>
      <c r="AX12" t="n" s="8">
        <v>45469.68371498074</v>
      </c>
      <c r="AY12" t="s" s="1">
        <v>14</v>
      </c>
      <c r="AZ12" t="n" s="7">
        <v>5944536.31</v>
      </c>
      <c r="BA12" t="s" s="1"/>
      <c r="BB12" t="n" s="6">
        <v>45504.0</v>
      </c>
      <c r="BC12" t="n" s="6">
        <v>45467.0</v>
      </c>
      <c r="BD12" t="n" s="6">
        <v>45467.0</v>
      </c>
      <c r="BE12" t="n" s="8">
        <v>45657.0</v>
      </c>
      <c r="BF12" t="s" s="1">
        <v>167</v>
      </c>
      <c r="BG12" t="s" s="1"/>
      <c r="BH12" t="s" s="1"/>
      <c r="BI12" t="s" s="1">
        <v>66</v>
      </c>
    </row>
    <row r="13" spans="1:61">
      <c r="A13" t="n" s="4">
        <v>8</v>
      </c>
      <c r="B13" s="2">
        <f>HYPERLINK("https://my.zakupivli.pro/remote/dispatcher/state_purchase_view/50668548", "UA-2024-04-25-009917-a")</f>
        <v/>
      </c>
      <c r="C13" s="2">
        <f>HYPERLINK("https://my.zakupivli.pro/remote/dispatcher/state_purchase_lot_view/1268695", "UA-2024-04-25-009917-a-L1")</f>
        <v/>
      </c>
      <c r="D13" t="s" s="1">
        <v>118</v>
      </c>
      <c r="E13" t="s" s="1">
        <v>84</v>
      </c>
      <c r="F13" t="s" s="1">
        <v>18</v>
      </c>
      <c r="G13" t="s" s="1">
        <v>10</v>
      </c>
      <c r="H13" t="s" s="1">
        <v>92</v>
      </c>
      <c r="I13" t="s" s="1">
        <v>152</v>
      </c>
      <c r="J13" t="s" s="1">
        <v>108</v>
      </c>
      <c r="K13" t="s" s="1">
        <v>6</v>
      </c>
      <c r="L13" t="s" s="1">
        <v>82</v>
      </c>
      <c r="M13" t="s" s="1">
        <v>82</v>
      </c>
      <c r="N13" t="s" s="1">
        <v>5</v>
      </c>
      <c r="O13" t="s" s="1">
        <v>5</v>
      </c>
      <c r="P13" t="s" s="1">
        <v>5</v>
      </c>
      <c r="Q13" t="n" s="6">
        <v>45407.0</v>
      </c>
      <c r="R13" t="s" s="1">
        <v>23</v>
      </c>
      <c r="S13" t="s" s="1">
        <v>24</v>
      </c>
      <c r="T13" t="n" s="6">
        <v>45407.0</v>
      </c>
      <c r="U13" t="n" s="6">
        <v>45415.0</v>
      </c>
      <c r="V13" t="s" s="1">
        <v>161</v>
      </c>
      <c r="W13" t="n" s="4">
        <v>1</v>
      </c>
      <c r="X13" t="n" s="7">
        <v>797000.0</v>
      </c>
      <c r="Y13" t="n" s="7">
        <v>797000.0</v>
      </c>
      <c r="Z13" t="n" s="1">
        <v>15000.0</v>
      </c>
      <c r="AA13" t="n" s="7">
        <v>53.13</v>
      </c>
      <c r="AB13" t="s" s="1">
        <v>165</v>
      </c>
      <c r="AC13" t="n" s="7">
        <v>3985.0</v>
      </c>
      <c r="AD13" t="s" s="1">
        <v>72</v>
      </c>
      <c r="AE13" t="s" s="1">
        <v>152</v>
      </c>
      <c r="AF13" t="s" s="1">
        <v>93</v>
      </c>
      <c r="AG13" t="s" s="1">
        <v>121</v>
      </c>
      <c r="AH13" t="n" s="7">
        <v>778300.0</v>
      </c>
      <c r="AI13" t="n" s="7">
        <v>51.88666666666666</v>
      </c>
      <c r="AJ13" t="s" s="1">
        <v>148</v>
      </c>
      <c r="AK13" t="n" s="7">
        <v>18700.0</v>
      </c>
      <c r="AL13" t="n" s="7">
        <v>0.023462986198243413</v>
      </c>
      <c r="AM13" t="s" s="1">
        <v>148</v>
      </c>
      <c r="AN13" t="s" s="1">
        <v>52</v>
      </c>
      <c r="AO13" t="s" s="1">
        <v>76</v>
      </c>
      <c r="AP13" t="s" s="1">
        <v>2</v>
      </c>
      <c r="AQ13" t="n" s="7">
        <v>18700.0</v>
      </c>
      <c r="AR13" t="n" s="7">
        <v>0.023462986198243413</v>
      </c>
      <c r="AS13" t="s" s="2"/>
      <c r="AT13" t="n" s="8">
        <v>45415.628693297745</v>
      </c>
      <c r="AU13" t="s" s="1">
        <v>25</v>
      </c>
      <c r="AV13" t="s" s="1">
        <v>26</v>
      </c>
      <c r="AW13" t="s" s="1">
        <v>162</v>
      </c>
      <c r="AX13" t="n" s="8">
        <v>45421.646231843355</v>
      </c>
      <c r="AY13" t="s" s="1">
        <v>8</v>
      </c>
      <c r="AZ13" t="n" s="7">
        <v>778300.0</v>
      </c>
      <c r="BA13" t="s" s="1"/>
      <c r="BB13" t="n" s="6">
        <v>45657.0</v>
      </c>
      <c r="BC13" t="n" s="6">
        <v>45421.0</v>
      </c>
      <c r="BD13" t="n" s="6">
        <v>45421.0</v>
      </c>
      <c r="BE13" t="n" s="8">
        <v>45657.0</v>
      </c>
      <c r="BF13" t="s" s="1">
        <v>167</v>
      </c>
      <c r="BG13" t="s" s="1"/>
      <c r="BH13" t="s" s="1"/>
      <c r="BI13" t="s" s="1">
        <v>53</v>
      </c>
    </row>
    <row r="14" spans="1:61">
      <c r="A14" t="n" s="4">
        <v>9</v>
      </c>
      <c r="B14" s="2">
        <f>HYPERLINK("https://my.zakupivli.pro/remote/dispatcher/state_purchase_view/49953169", "UA-2024-03-21-009845-a")</f>
        <v/>
      </c>
      <c r="C14" s="2">
        <f>HYPERLINK("https://my.zakupivli.pro/remote/dispatcher/state_purchase_lot_view/1238275", "UA-2024-03-21-009845-a-L1")</f>
        <v/>
      </c>
      <c r="D14" t="s" s="1">
        <v>115</v>
      </c>
      <c r="E14" t="s" s="1">
        <v>123</v>
      </c>
      <c r="F14" t="s" s="1">
        <v>18</v>
      </c>
      <c r="G14" t="s" s="1">
        <v>11</v>
      </c>
      <c r="H14" t="s" s="1">
        <v>92</v>
      </c>
      <c r="I14" t="s" s="1">
        <v>152</v>
      </c>
      <c r="J14" t="s" s="1">
        <v>108</v>
      </c>
      <c r="K14" t="s" s="1">
        <v>6</v>
      </c>
      <c r="L14" t="s" s="1">
        <v>82</v>
      </c>
      <c r="M14" t="s" s="1">
        <v>82</v>
      </c>
      <c r="N14" t="s" s="1">
        <v>13</v>
      </c>
      <c r="O14" t="s" s="1">
        <v>5</v>
      </c>
      <c r="P14" t="s" s="1">
        <v>13</v>
      </c>
      <c r="Q14" t="n" s="6">
        <v>45372.0</v>
      </c>
      <c r="R14" t="s" s="1">
        <v>19</v>
      </c>
      <c r="S14" t="s" s="1">
        <v>20</v>
      </c>
      <c r="T14" t="n" s="6">
        <v>45372.0</v>
      </c>
      <c r="U14" t="n" s="6">
        <v>45380.0</v>
      </c>
      <c r="V14" t="n" s="8">
        <v>45380.62819444444</v>
      </c>
      <c r="W14" t="n" s="4">
        <v>2</v>
      </c>
      <c r="X14" t="n" s="7">
        <v>250000.0</v>
      </c>
      <c r="Y14" t="n" s="7">
        <v>250000.0</v>
      </c>
      <c r="Z14" t="s" s="1">
        <v>165</v>
      </c>
      <c r="AA14" t="s" s="1">
        <v>165</v>
      </c>
      <c r="AB14" t="s" s="1">
        <v>165</v>
      </c>
      <c r="AC14" t="n" s="7">
        <v>1250.0</v>
      </c>
      <c r="AD14" t="s" s="1">
        <v>72</v>
      </c>
      <c r="AE14" t="s" s="1">
        <v>152</v>
      </c>
      <c r="AF14" t="s" s="1">
        <v>93</v>
      </c>
      <c r="AG14" t="s" s="1">
        <v>121</v>
      </c>
      <c r="AH14" t="n" s="7">
        <v>229359.6</v>
      </c>
      <c r="AI14" t="s" s="1">
        <v>165</v>
      </c>
      <c r="AJ14" t="s" s="1">
        <v>147</v>
      </c>
      <c r="AK14" t="n" s="7">
        <v>20640.399999999994</v>
      </c>
      <c r="AL14" t="n" s="7">
        <v>0.08256159999999997</v>
      </c>
      <c r="AM14" t="s" s="1">
        <v>155</v>
      </c>
      <c r="AN14" t="s" s="1">
        <v>55</v>
      </c>
      <c r="AO14" t="s" s="1">
        <v>71</v>
      </c>
      <c r="AP14" t="s" s="1">
        <v>57</v>
      </c>
      <c r="AQ14" t="n" s="7">
        <v>2756.7999999999884</v>
      </c>
      <c r="AR14" t="n" s="7">
        <v>0.011027199999999954</v>
      </c>
      <c r="AS14" s="2">
        <f>HYPERLINK("https://auctions.prozorro.gov.ua/tenders/049c2e897359428d9e778365f6b79cc7_54cbff3a003f4925bd0e43e4abcf7d93")</f>
        <v/>
      </c>
      <c r="AT14" t="n" s="8">
        <v>45385.69363295116</v>
      </c>
      <c r="AU14" t="s" s="1">
        <v>21</v>
      </c>
      <c r="AV14" t="s" s="1">
        <v>22</v>
      </c>
      <c r="AW14" t="s" s="1">
        <v>162</v>
      </c>
      <c r="AX14" t="n" s="8">
        <v>45393.67311381795</v>
      </c>
      <c r="AY14" t="s" s="1">
        <v>7</v>
      </c>
      <c r="AZ14" t="n" s="7">
        <v>247243.2</v>
      </c>
      <c r="BA14" t="s" s="1"/>
      <c r="BB14" t="n" s="6">
        <v>45657.0</v>
      </c>
      <c r="BC14" t="n" s="6">
        <v>45391.0</v>
      </c>
      <c r="BD14" t="n" s="6">
        <v>45391.0</v>
      </c>
      <c r="BE14" t="n" s="8">
        <v>45657.0</v>
      </c>
      <c r="BF14" t="s" s="1">
        <v>167</v>
      </c>
      <c r="BG14" t="s" s="1"/>
      <c r="BH14" t="s" s="1"/>
      <c r="BI14" t="s" s="1">
        <v>67</v>
      </c>
    </row>
    <row r="15" spans="1:61">
      <c r="A15" t="s" s="1">
        <v>107</v>
      </c>
    </row>
  </sheetData>
  <autoFilter ref="A5:BI14"/>
  <hyperlinks>
    <hyperlink display="mailto:report-feedback@zakupivli.pro" ref="A2" r:id="rId1"/>
    <hyperlink display="https://my.zakupivli.pro/remote/dispatcher/state_purchase_view/55813327" ref="B6" r:id="rId2"/>
    <hyperlink display="https://my.zakupivli.pro/remote/dispatcher/state_purchase_lot_view/1498775" ref="C6" r:id="rId3"/>
    <hyperlink display="https://my.zakupivli.pro/remote/dispatcher/state_purchase_view/53284473" ref="B7" r:id="rId4"/>
    <hyperlink display="https://my.zakupivli.pro/remote/dispatcher/state_purchase_lot_view/1389118" ref="C7" r:id="rId5"/>
    <hyperlink display="https://my.zakupivli.pro/remote/dispatcher/state_purchase_view/53097128" ref="B8" r:id="rId6"/>
    <hyperlink display="https://my.zakupivli.pro/remote/dispatcher/state_purchase_lot_view/1380475" ref="C8" r:id="rId7"/>
    <hyperlink display="https://my.zakupivli.pro/remote/dispatcher/state_purchase_view/52987069" ref="B9" r:id="rId8"/>
    <hyperlink display="https://my.zakupivli.pro/remote/dispatcher/state_purchase_lot_view/1375353" ref="C9" r:id="rId9"/>
    <hyperlink display="https://my.zakupivli.pro/remote/dispatcher/state_purchase_view/52959852" ref="B10" r:id="rId10"/>
    <hyperlink display="https://my.zakupivli.pro/remote/dispatcher/state_purchase_lot_view/1374055" ref="C10" r:id="rId11"/>
    <hyperlink display="https://my.zakupivli.pro/remote/dispatcher/state_purchase_view/52023839" ref="B11" r:id="rId12"/>
    <hyperlink display="https://my.zakupivli.pro/remote/dispatcher/state_purchase_lot_view/1330203" ref="C11" r:id="rId13"/>
    <hyperlink display="https://my.zakupivli.pro/remote/dispatcher/state_purchase_view/51477361" ref="B12" r:id="rId14"/>
    <hyperlink display="https://my.zakupivli.pro/remote/dispatcher/state_purchase_lot_view/1304642" ref="C12" r:id="rId15"/>
    <hyperlink display="https://my.zakupivli.pro/remote/dispatcher/state_purchase_view/50668548" ref="B13" r:id="rId16"/>
    <hyperlink display="https://my.zakupivli.pro/remote/dispatcher/state_purchase_lot_view/1268695" ref="C13" r:id="rId17"/>
    <hyperlink display="https://my.zakupivli.pro/remote/dispatcher/state_purchase_view/49953169" ref="B14" r:id="rId18"/>
    <hyperlink display="https://my.zakupivli.pro/remote/dispatcher/state_purchase_lot_view/1238275" ref="C14" r:id="rId19"/>
    <hyperlink display="https://auctions.prozorro.gov.ua/tenders/049c2e897359428d9e778365f6b79cc7_54cbff3a003f4925bd0e43e4abcf7d93" ref="AS14" r:id="rId20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2025-11-07T08:39:23Z</dcterms:created>
  <dcterms:modified xmlns:dcterms="http://purl.org/dc/terms/" xmlns:xsi="http://www.w3.org/2001/XMLSchema-instance" xsi:type="dcterms:W3CDTF">2025-11-07T08:39:23Z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